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NB\Statistiques\2017\"/>
    </mc:Choice>
  </mc:AlternateContent>
  <bookViews>
    <workbookView xWindow="-15" yWindow="-15" windowWidth="12075" windowHeight="5445" tabRatio="717" activeTab="1"/>
  </bookViews>
  <sheets>
    <sheet name="Evolution générale" sheetId="1" r:id="rId1"/>
    <sheet name="Stat. détaillée" sheetId="11160" r:id="rId2"/>
  </sheets>
  <definedNames>
    <definedName name="_xlnm.Print_Area" localSheetId="0">'Evolution générale'!$A:$H</definedName>
  </definedNames>
  <calcPr calcId="152511"/>
</workbook>
</file>

<file path=xl/calcChain.xml><?xml version="1.0" encoding="utf-8"?>
<calcChain xmlns="http://schemas.openxmlformats.org/spreadsheetml/2006/main">
  <c r="H34" i="1" l="1"/>
  <c r="F34" i="1" s="1"/>
  <c r="H33" i="1" l="1"/>
  <c r="F33" i="1" s="1"/>
  <c r="H32" i="1" l="1"/>
  <c r="F32" i="1" s="1"/>
  <c r="H31" i="1" l="1"/>
  <c r="F31" i="1" s="1"/>
  <c r="H30" i="1" l="1"/>
  <c r="F30" i="1" s="1"/>
  <c r="F42" i="11160" l="1"/>
  <c r="E36" i="11160"/>
  <c r="D36" i="11160"/>
  <c r="C36" i="11160"/>
  <c r="B36" i="11160"/>
  <c r="F35" i="11160"/>
  <c r="D35" i="1" s="1"/>
  <c r="F34" i="11160"/>
  <c r="C35" i="1" s="1"/>
  <c r="E22" i="11160"/>
  <c r="D22" i="11160"/>
  <c r="C22" i="11160"/>
  <c r="B22" i="11160"/>
  <c r="F21" i="11160"/>
  <c r="F20" i="11160"/>
  <c r="F19" i="11160"/>
  <c r="F18" i="11160"/>
  <c r="E12" i="11160"/>
  <c r="D12" i="11160"/>
  <c r="C12" i="11160"/>
  <c r="B12" i="11160"/>
  <c r="F11" i="11160"/>
  <c r="F10" i="11160"/>
  <c r="F9" i="11160"/>
  <c r="F8" i="11160"/>
  <c r="H29" i="1"/>
  <c r="F29" i="1" s="1"/>
  <c r="F36" i="11160" l="1"/>
  <c r="E35" i="1" s="1"/>
  <c r="F12" i="11160"/>
  <c r="F22" i="11160"/>
  <c r="G35" i="1" s="1"/>
  <c r="H35" i="1" s="1"/>
  <c r="F35" i="1" l="1"/>
  <c r="A28" i="11160"/>
  <c r="B35" i="1"/>
  <c r="H28" i="1"/>
  <c r="F28" i="1" s="1"/>
  <c r="H27" i="1" l="1"/>
  <c r="F27" i="1" s="1"/>
  <c r="H26" i="1" l="1"/>
  <c r="F26" i="1" s="1"/>
  <c r="H25" i="1" l="1"/>
  <c r="F25" i="1" s="1"/>
  <c r="H24" i="1" l="1"/>
  <c r="F24" i="1" s="1"/>
  <c r="H23" i="1" l="1"/>
  <c r="F23" i="1" s="1"/>
  <c r="H22" i="1"/>
  <c r="F22" i="1" s="1"/>
  <c r="H21" i="1"/>
  <c r="F21" i="1" s="1"/>
  <c r="H20" i="1"/>
  <c r="F20" i="1" s="1"/>
  <c r="H19" i="1"/>
  <c r="F19" i="1" s="1"/>
  <c r="H18" i="1"/>
  <c r="F18" i="1" s="1"/>
  <c r="H17" i="1"/>
  <c r="F17" i="1"/>
  <c r="H16" i="1"/>
  <c r="F16" i="1" s="1"/>
  <c r="H15" i="1"/>
  <c r="F15" i="1" s="1"/>
  <c r="H14" i="1"/>
  <c r="F14" i="1" s="1"/>
  <c r="H13" i="1"/>
  <c r="F13" i="1" s="1"/>
  <c r="H12" i="1"/>
  <c r="F12" i="1" s="1"/>
  <c r="H11" i="1"/>
  <c r="F11" i="1" s="1"/>
  <c r="H10" i="1"/>
  <c r="F10" i="1" s="1"/>
  <c r="H9" i="1"/>
  <c r="F9" i="1" s="1"/>
  <c r="H8" i="1"/>
  <c r="F8" i="1" s="1"/>
  <c r="H7" i="1"/>
  <c r="F7" i="1" s="1"/>
  <c r="A2" i="11160"/>
</calcChain>
</file>

<file path=xl/sharedStrings.xml><?xml version="1.0" encoding="utf-8"?>
<sst xmlns="http://schemas.openxmlformats.org/spreadsheetml/2006/main" count="58" uniqueCount="34">
  <si>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</si>
  <si>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</si>
  <si>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</si>
  <si>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</si>
  <si>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</si>
  <si>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</si>
  <si>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</si>
  <si>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</si>
  <si>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</si>
  <si>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</si>
  <si>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</si>
  <si>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</si>
  <si>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</si>
  <si>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</si>
  <si>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</si>
  <si>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</si>
  <si>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</si>
  <si>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Rachats**</t>
  </si>
  <si>
    <t>Em./Rach. nets</t>
  </si>
  <si>
    <t>** y compris OPC liquidés au cours du mois de référence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</si>
  <si>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</si>
  <si>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</si>
  <si>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</si>
  <si>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</si>
  <si>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</si>
  <si>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</si>
  <si>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</si>
  <si>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</si>
  <si>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</si>
  <si>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</si>
  <si>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</si>
  <si>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t>* jusqu'en novembre 2016, toutes les données s'entendent hors SICAR</t>
  </si>
  <si>
    <t>STATISTIQUES OPC *</t>
  </si>
  <si>
    <r>
      <t>Rachats</t>
    </r>
    <r>
      <rPr>
        <sz val="8.5"/>
        <rFont val="MS Sans Serif"/>
        <family val="2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</si>
</sst>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mmm\ yy"/>
    <numFmt numFmtId="166" formatCode="mmmm\ yy"/>
    <numFmt numFmtId="167" formatCode="0.000000000000"/>
    <numFmt numFmtId="169" formatCode="#,##0.000"/>
  </numFmts>
  <fonts count="16" x14ac:knownFonts="1">
    <font>
      <sz val="10"/>
      <name val="MS Sans Serif"/>
    </font>
    <font>
      <b/>
      <sz val="10"/>
      <name val="MS Sans Serif"/>
    </font>
    <font>
      <sz val="10"/>
      <name val="MS Sans Serif"/>
    </font>
    <font>
      <sz val="13.5"/>
      <name val="MS Sans Serif"/>
      <family val="2"/>
    </font>
    <font>
      <b/>
      <i/>
      <sz val="12"/>
      <name val="MS Sans Serif"/>
      <family val="2"/>
    </font>
    <font>
      <b/>
      <i/>
      <sz val="12"/>
      <name val="MS Sans Serif"/>
    </font>
    <font>
      <b/>
      <sz val="13.5"/>
      <name val="MS Sans Serif"/>
    </font>
    <font>
      <sz val="8"/>
      <name val="MS Sans Serif"/>
    </font>
    <font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10"/>
      <color indexed="8"/>
      <name val="MS Sans Serif"/>
      <family val="2"/>
    </font>
    <font>
      <i/>
      <sz val="10"/>
      <name val="MS Sans Serif"/>
      <family val="2"/>
    </font>
    <font>
      <sz val="10"/>
      <color indexed="8"/>
      <name val="MS Sans Serif"/>
    </font>
    <font>
      <b/>
      <sz val="10"/>
      <color indexed="8"/>
      <name val="MS Sans Serif"/>
      <family val="2"/>
    </font>
    <font>
      <sz val="8.5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2" borderId="1" xfId="0" applyFont="1" applyFill="1" applyBorder="1" applyAlignment="1">
      <alignment horizontal="centerContinuous" vertical="center"/>
    </xf>
    <xf numFmtId="0" fontId="3" fillId="2" borderId="2" xfId="0" applyFont="1" applyFill="1" applyBorder="1" applyAlignment="1">
      <alignment horizontal="centerContinuous" vertical="center"/>
    </xf>
    <xf numFmtId="0" fontId="0" fillId="3" borderId="5" xfId="0" applyFill="1" applyBorder="1"/>
    <xf numFmtId="0" fontId="1" fillId="3" borderId="5" xfId="0" applyFont="1" applyFill="1" applyBorder="1"/>
    <xf numFmtId="0" fontId="4" fillId="0" borderId="0" xfId="0" applyFont="1"/>
    <xf numFmtId="3" fontId="1" fillId="0" borderId="6" xfId="0" applyNumberFormat="1" applyFont="1" applyBorder="1"/>
    <xf numFmtId="3" fontId="0" fillId="0" borderId="6" xfId="0" applyNumberFormat="1" applyBorder="1"/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5" fillId="0" borderId="0" xfId="0" applyFont="1"/>
    <xf numFmtId="0" fontId="6" fillId="2" borderId="7" xfId="0" applyFont="1" applyFill="1" applyBorder="1" applyAlignment="1">
      <alignment horizontal="centerContinuous" vertical="center"/>
    </xf>
    <xf numFmtId="0" fontId="7" fillId="0" borderId="0" xfId="0" applyFont="1"/>
    <xf numFmtId="0" fontId="9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65" fontId="8" fillId="3" borderId="8" xfId="0" applyNumberFormat="1" applyFont="1" applyFill="1" applyBorder="1" applyAlignment="1">
      <alignment vertical="center"/>
    </xf>
    <xf numFmtId="0" fontId="10" fillId="0" borderId="0" xfId="0" applyFont="1"/>
    <xf numFmtId="0" fontId="8" fillId="3" borderId="3" xfId="0" applyFont="1" applyFill="1" applyBorder="1" applyAlignment="1">
      <alignment wrapText="1"/>
    </xf>
    <xf numFmtId="0" fontId="6" fillId="2" borderId="9" xfId="0" applyFont="1" applyFill="1" applyBorder="1" applyAlignment="1">
      <alignment horizontal="centerContinuous" vertical="center"/>
    </xf>
    <xf numFmtId="0" fontId="3" fillId="2" borderId="10" xfId="0" applyFont="1" applyFill="1" applyBorder="1" applyAlignment="1">
      <alignment horizontal="centerContinuous" vertical="center"/>
    </xf>
    <xf numFmtId="0" fontId="3" fillId="2" borderId="11" xfId="0" applyFont="1" applyFill="1" applyBorder="1" applyAlignment="1">
      <alignment horizontal="centerContinuous" vertical="center"/>
    </xf>
    <xf numFmtId="0" fontId="3" fillId="2" borderId="12" xfId="0" applyFont="1" applyFill="1" applyBorder="1" applyAlignment="1">
      <alignment horizontal="centerContinuous" vertical="center"/>
    </xf>
    <xf numFmtId="0" fontId="3" fillId="2" borderId="13" xfId="0" applyFont="1" applyFill="1" applyBorder="1" applyAlignment="1">
      <alignment horizontal="centerContinuous" vertical="center"/>
    </xf>
    <xf numFmtId="167" fontId="0" fillId="0" borderId="0" xfId="0" applyNumberFormat="1"/>
    <xf numFmtId="3" fontId="0" fillId="0" borderId="0" xfId="0" applyNumberFormat="1"/>
    <xf numFmtId="169" fontId="0" fillId="0" borderId="0" xfId="0" applyNumberFormat="1"/>
    <xf numFmtId="3" fontId="9" fillId="0" borderId="8" xfId="0" applyNumberFormat="1" applyFont="1" applyBorder="1" applyAlignment="1">
      <alignment vertical="center"/>
    </xf>
    <xf numFmtId="0" fontId="0" fillId="0" borderId="0" xfId="0" applyBorder="1"/>
    <xf numFmtId="3" fontId="10" fillId="0" borderId="0" xfId="0" applyNumberFormat="1" applyFont="1"/>
    <xf numFmtId="166" fontId="6" fillId="2" borderId="14" xfId="0" applyNumberFormat="1" applyFont="1" applyFill="1" applyBorder="1" applyAlignment="1">
      <alignment horizontal="centerContinuous" vertical="center"/>
    </xf>
    <xf numFmtId="166" fontId="6" fillId="2" borderId="15" xfId="0" applyNumberFormat="1" applyFont="1" applyFill="1" applyBorder="1" applyAlignment="1">
      <alignment horizontal="centerContinuous" vertical="center"/>
    </xf>
    <xf numFmtId="0" fontId="3" fillId="2" borderId="16" xfId="0" applyFont="1" applyFill="1" applyBorder="1" applyAlignment="1">
      <alignment horizontal="centerContinuous" vertical="center"/>
    </xf>
    <xf numFmtId="0" fontId="3" fillId="2" borderId="6" xfId="0" applyFont="1" applyFill="1" applyBorder="1" applyAlignment="1">
      <alignment horizontal="centerContinuous" vertical="center"/>
    </xf>
    <xf numFmtId="169" fontId="11" fillId="0" borderId="6" xfId="0" applyNumberFormat="1" applyFont="1" applyFill="1" applyBorder="1"/>
    <xf numFmtId="0" fontId="12" fillId="0" borderId="0" xfId="0" applyFont="1" applyAlignment="1">
      <alignment horizontal="right"/>
    </xf>
    <xf numFmtId="165" fontId="8" fillId="3" borderId="17" xfId="0" applyNumberFormat="1" applyFont="1" applyFill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169" fontId="8" fillId="0" borderId="17" xfId="0" applyNumberFormat="1" applyFont="1" applyBorder="1" applyAlignment="1">
      <alignment vertical="center"/>
    </xf>
    <xf numFmtId="169" fontId="8" fillId="0" borderId="8" xfId="0" applyNumberFormat="1" applyFont="1" applyBorder="1" applyAlignment="1">
      <alignment vertical="center"/>
    </xf>
    <xf numFmtId="169" fontId="9" fillId="0" borderId="8" xfId="0" applyNumberFormat="1" applyFont="1" applyBorder="1" applyAlignment="1">
      <alignment vertical="center"/>
    </xf>
    <xf numFmtId="169" fontId="9" fillId="0" borderId="17" xfId="0" applyNumberFormat="1" applyFont="1" applyBorder="1" applyAlignment="1">
      <alignment vertical="center"/>
    </xf>
    <xf numFmtId="169" fontId="2" fillId="0" borderId="10" xfId="0" applyNumberFormat="1" applyFont="1" applyBorder="1"/>
    <xf numFmtId="169" fontId="2" fillId="0" borderId="10" xfId="0" applyNumberFormat="1" applyFont="1" applyBorder="1" applyAlignment="1">
      <alignment vertical="center"/>
    </xf>
    <xf numFmtId="0" fontId="2" fillId="0" borderId="10" xfId="0" applyFont="1" applyBorder="1"/>
    <xf numFmtId="169" fontId="14" fillId="0" borderId="6" xfId="0" applyNumberFormat="1" applyFont="1" applyFill="1" applyBorder="1"/>
    <xf numFmtId="0" fontId="15" fillId="0" borderId="0" xfId="0" applyFont="1" applyFill="1"/>
    <xf numFmtId="165" fontId="8" fillId="3" borderId="5" xfId="0" applyNumberFormat="1" applyFont="1" applyFill="1" applyBorder="1" applyAlignment="1">
      <alignment vertical="center"/>
    </xf>
    <xf numFmtId="3" fontId="9" fillId="0" borderId="5" xfId="0" applyNumberFormat="1" applyFont="1" applyBorder="1" applyAlignment="1">
      <alignment vertical="center"/>
    </xf>
    <xf numFmtId="169" fontId="8" fillId="0" borderId="5" xfId="0" applyNumberFormat="1" applyFont="1" applyBorder="1" applyAlignment="1">
      <alignment vertical="center"/>
    </xf>
    <xf numFmtId="169" fontId="9" fillId="0" borderId="5" xfId="0" applyNumberFormat="1" applyFont="1" applyBorder="1" applyAlignment="1">
      <alignment vertical="center"/>
    </xf>
    <xf numFmtId="3" fontId="9" fillId="0" borderId="5" xfId="0" applyNumberFormat="1" applyFont="1" applyBorder="1"/>
    <xf numFmtId="3" fontId="8" fillId="0" borderId="6" xfId="0" applyNumberFormat="1" applyFont="1" applyBorder="1"/>
    <xf numFmtId="3" fontId="8" fillId="0" borderId="6" xfId="0" applyNumberFormat="1" applyFont="1" applyFill="1" applyBorder="1" applyAlignment="1">
      <alignment horizontal="right"/>
    </xf>
    <xf numFmtId="169" fontId="8" fillId="0" borderId="6" xfId="0" applyNumberFormat="1" applyFont="1" applyFill="1" applyBorder="1"/>
    <xf numFmtId="169" fontId="9" fillId="0" borderId="6" xfId="0" applyNumberFormat="1" applyFont="1" applyFill="1" applyBorder="1"/>
    <xf numFmtId="165" fontId="8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169" fontId="8" fillId="0" borderId="0" xfId="0" applyNumberFormat="1" applyFont="1" applyFill="1" applyBorder="1" applyAlignment="1">
      <alignment vertical="center"/>
    </xf>
    <xf numFmtId="169" fontId="9" fillId="0" borderId="0" xfId="0" applyNumberFormat="1" applyFont="1" applyFill="1" applyBorder="1" applyAlignment="1">
      <alignment vertical="center"/>
    </xf>
    <xf numFmtId="169" fontId="9" fillId="0" borderId="5" xfId="0" applyNumberFormat="1" applyFont="1" applyFill="1" applyBorder="1"/>
    <xf numFmtId="169" fontId="8" fillId="0" borderId="20" xfId="0" applyNumberFormat="1" applyFont="1" applyBorder="1" applyAlignment="1">
      <alignment vertical="center"/>
    </xf>
    <xf numFmtId="165" fontId="8" fillId="3" borderId="18" xfId="0" applyNumberFormat="1" applyFont="1" applyFill="1" applyBorder="1" applyAlignment="1">
      <alignment vertical="center"/>
    </xf>
    <xf numFmtId="169" fontId="8" fillId="0" borderId="19" xfId="0" applyNumberFormat="1" applyFont="1" applyBorder="1" applyAlignment="1">
      <alignment vertical="center"/>
    </xf>
    <xf numFmtId="169" fontId="9" fillId="0" borderId="19" xfId="0" applyNumberFormat="1" applyFont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1" fillId="3" borderId="4" xfId="0" applyFont="1" applyFill="1" applyBorder="1" applyAlignment="1">
      <alignment vertical="center"/>
    </xf>
    <xf numFmtId="0" fontId="8" fillId="3" borderId="3" xfId="0" applyFont="1" applyFill="1" applyBorder="1"/>
    <xf numFmtId="0" fontId="8" fillId="3" borderId="5" xfId="0" applyFont="1" applyFill="1" applyBorder="1"/>
    <xf numFmtId="0" fontId="9" fillId="3" borderId="5" xfId="0" applyFont="1" applyFill="1" applyBorder="1"/>
    <xf numFmtId="3" fontId="9" fillId="0" borderId="0" xfId="0" applyNumberFormat="1" applyFont="1" applyBorder="1"/>
    <xf numFmtId="3" fontId="8" fillId="0" borderId="0" xfId="0" applyNumberFormat="1" applyFont="1" applyBorder="1"/>
    <xf numFmtId="3" fontId="8" fillId="0" borderId="0" xfId="0" applyNumberFormat="1" applyFont="1" applyFill="1" applyBorder="1" applyAlignment="1">
      <alignment horizontal="right"/>
    </xf>
    <xf numFmtId="169" fontId="9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0382208"/>
        <c:axId val="1848759344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8735408"/>
        <c:axId val="1848752816"/>
      </c:lineChart>
      <c:catAx>
        <c:axId val="13803822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487593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848759344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380382208"/>
        <c:crosses val="autoZero"/>
        <c:crossBetween val="between"/>
        <c:majorUnit val="100"/>
      </c:valAx>
      <c:catAx>
        <c:axId val="1848735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48752816"/>
        <c:crosses val="autoZero"/>
        <c:auto val="0"/>
        <c:lblAlgn val="ctr"/>
        <c:lblOffset val="100"/>
        <c:noMultiLvlLbl val="0"/>
      </c:catAx>
      <c:valAx>
        <c:axId val="1848752816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848735408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36</xdr:row>
      <xdr:rowOff>0</xdr:rowOff>
    </xdr:from>
    <xdr:to>
      <xdr:col>8</xdr:col>
      <xdr:colOff>0</xdr:colOff>
      <xdr:row>36</xdr:row>
      <xdr:rowOff>0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topLeftCell="A22" workbookViewId="0">
      <selection activeCell="A3" sqref="A3"/>
    </sheetView>
  </sheetViews>
  <sheetFormatPr defaultRowHeight="12.75" x14ac:dyDescent="0.2"/>
  <cols>
    <col min="1" max="1" width="8.28515625" customWidth="1"/>
    <col min="2" max="2" width="10.42578125" customWidth="1"/>
    <col min="3" max="3" width="9.7109375" customWidth="1"/>
    <col min="4" max="4" width="10.42578125" customWidth="1"/>
    <col min="5" max="6" width="12.140625" customWidth="1"/>
    <col min="7" max="7" width="12.42578125" customWidth="1"/>
    <col min="8" max="8" width="11.42578125" customWidth="1"/>
  </cols>
  <sheetData>
    <row r="1" spans="1:18" ht="19.5" x14ac:dyDescent="0.2">
      <c r="A1" s="19" t="s">
        <v>32</v>
      </c>
      <c r="B1" s="20"/>
      <c r="C1" s="20"/>
      <c r="D1" s="20"/>
      <c r="E1" s="20"/>
      <c r="F1" s="20"/>
      <c r="G1" s="20"/>
      <c r="H1" s="21"/>
    </row>
    <row r="2" spans="1:18" ht="19.5" x14ac:dyDescent="0.2">
      <c r="A2" s="31">
        <v>42856</v>
      </c>
      <c r="B2" s="32"/>
      <c r="C2" s="32"/>
      <c r="D2" s="32"/>
      <c r="E2" s="32"/>
      <c r="F2" s="32"/>
      <c r="G2" s="32"/>
      <c r="H2" s="33"/>
    </row>
    <row r="3" spans="1:18" ht="6.75" customHeight="1" x14ac:dyDescent="0.2">
      <c r="A3" s="12"/>
      <c r="B3" s="12"/>
      <c r="C3" s="12"/>
      <c r="D3" s="12"/>
      <c r="E3" s="12"/>
      <c r="F3" s="12"/>
      <c r="G3" s="12"/>
    </row>
    <row r="4" spans="1:18" x14ac:dyDescent="0.2">
      <c r="A4" s="12"/>
      <c r="B4" s="12"/>
      <c r="C4" s="12"/>
      <c r="D4" s="12"/>
      <c r="E4" s="12"/>
      <c r="F4" s="12"/>
      <c r="G4" s="12"/>
      <c r="H4" s="35" t="s">
        <v>20</v>
      </c>
    </row>
    <row r="5" spans="1:18" ht="38.25" x14ac:dyDescent="0.2">
      <c r="A5" s="18"/>
      <c r="B5" s="13" t="s">
        <v>1</v>
      </c>
      <c r="C5" s="14" t="s">
        <v>2</v>
      </c>
      <c r="D5" s="14" t="s">
        <v>33</v>
      </c>
      <c r="E5" s="14" t="s">
        <v>3</v>
      </c>
      <c r="F5" s="14" t="s">
        <v>4</v>
      </c>
      <c r="G5" s="15" t="s">
        <v>5</v>
      </c>
      <c r="H5" s="14" t="s">
        <v>6</v>
      </c>
    </row>
    <row r="6" spans="1:18" ht="18" customHeight="1" x14ac:dyDescent="0.2">
      <c r="A6" s="36">
        <v>41974</v>
      </c>
      <c r="B6" s="37">
        <v>3905</v>
      </c>
      <c r="C6" s="38">
        <v>218.214</v>
      </c>
      <c r="D6" s="38">
        <v>214.70699999999999</v>
      </c>
      <c r="E6" s="38">
        <v>3.5070000000000099</v>
      </c>
      <c r="F6" s="38"/>
      <c r="G6" s="41">
        <v>3094.9870000000001</v>
      </c>
      <c r="H6" s="38"/>
    </row>
    <row r="7" spans="1:18" ht="18" customHeight="1" x14ac:dyDescent="0.2">
      <c r="A7" s="16">
        <v>42005</v>
      </c>
      <c r="B7" s="27">
        <v>3885</v>
      </c>
      <c r="C7" s="39">
        <v>250.71</v>
      </c>
      <c r="D7" s="39">
        <v>215.30800000000002</v>
      </c>
      <c r="E7" s="39">
        <v>35.402000000000001</v>
      </c>
      <c r="F7" s="39">
        <f t="shared" ref="F7:F20" si="0">H7-E7</f>
        <v>146.62399999999985</v>
      </c>
      <c r="G7" s="40">
        <v>3277.0129999999999</v>
      </c>
      <c r="H7" s="39">
        <f t="shared" ref="H7:H20" si="1">G7-G6</f>
        <v>182.02599999999984</v>
      </c>
    </row>
    <row r="8" spans="1:18" ht="18" customHeight="1" x14ac:dyDescent="0.2">
      <c r="A8" s="16">
        <v>42036</v>
      </c>
      <c r="B8" s="27">
        <v>3893</v>
      </c>
      <c r="C8" s="39">
        <v>244.416</v>
      </c>
      <c r="D8" s="39">
        <v>198.364</v>
      </c>
      <c r="E8" s="39">
        <v>46.051999999999992</v>
      </c>
      <c r="F8" s="39">
        <f t="shared" si="0"/>
        <v>80.801000000000073</v>
      </c>
      <c r="G8" s="40">
        <v>3403.866</v>
      </c>
      <c r="H8" s="39">
        <f t="shared" si="1"/>
        <v>126.85300000000007</v>
      </c>
      <c r="K8" s="56"/>
      <c r="L8" s="57"/>
      <c r="M8" s="58"/>
      <c r="N8" s="58"/>
      <c r="O8" s="58"/>
      <c r="P8" s="58"/>
      <c r="Q8" s="59"/>
      <c r="R8" s="58"/>
    </row>
    <row r="9" spans="1:18" ht="18" customHeight="1" x14ac:dyDescent="0.2">
      <c r="A9" s="16">
        <v>42064</v>
      </c>
      <c r="B9" s="27">
        <v>3888</v>
      </c>
      <c r="C9" s="39">
        <v>294.90199999999999</v>
      </c>
      <c r="D9" s="39">
        <v>244.976</v>
      </c>
      <c r="E9" s="39">
        <v>49.925999999999988</v>
      </c>
      <c r="F9" s="39">
        <f t="shared" si="0"/>
        <v>71.000999999999692</v>
      </c>
      <c r="G9" s="40">
        <v>3524.7929999999997</v>
      </c>
      <c r="H9" s="39">
        <f t="shared" si="1"/>
        <v>120.92699999999968</v>
      </c>
    </row>
    <row r="10" spans="1:18" ht="18" customHeight="1" x14ac:dyDescent="0.2">
      <c r="A10" s="16">
        <v>42095</v>
      </c>
      <c r="B10" s="27">
        <v>3894</v>
      </c>
      <c r="C10" s="39">
        <v>258.18900000000002</v>
      </c>
      <c r="D10" s="39">
        <v>215.52699999999999</v>
      </c>
      <c r="E10" s="39">
        <v>42.662000000000035</v>
      </c>
      <c r="F10" s="39">
        <f t="shared" si="0"/>
        <v>-28.86899999999946</v>
      </c>
      <c r="G10" s="40">
        <v>3538.5860000000002</v>
      </c>
      <c r="H10" s="39">
        <f t="shared" si="1"/>
        <v>13.793000000000575</v>
      </c>
    </row>
    <row r="11" spans="1:18" ht="18" customHeight="1" x14ac:dyDescent="0.2">
      <c r="A11" s="16">
        <v>42125</v>
      </c>
      <c r="B11" s="27">
        <v>3901</v>
      </c>
      <c r="C11" s="39">
        <v>243.76699999999997</v>
      </c>
      <c r="D11" s="39">
        <v>212.518</v>
      </c>
      <c r="E11" s="39">
        <v>31.248999999999967</v>
      </c>
      <c r="F11" s="39">
        <f t="shared" si="0"/>
        <v>31.689999999999884</v>
      </c>
      <c r="G11" s="40">
        <v>3601.5250000000001</v>
      </c>
      <c r="H11" s="39">
        <f t="shared" si="1"/>
        <v>62.938999999999851</v>
      </c>
    </row>
    <row r="12" spans="1:18" ht="18" customHeight="1" x14ac:dyDescent="0.2">
      <c r="A12" s="16">
        <v>42156</v>
      </c>
      <c r="B12" s="27">
        <v>3901</v>
      </c>
      <c r="C12" s="39">
        <v>259.34699999999998</v>
      </c>
      <c r="D12" s="39">
        <v>234.27099999999999</v>
      </c>
      <c r="E12" s="39">
        <v>25.075999999999993</v>
      </c>
      <c r="F12" s="39">
        <f t="shared" si="0"/>
        <v>-98.469999999999771</v>
      </c>
      <c r="G12" s="40">
        <v>3528.1310000000003</v>
      </c>
      <c r="H12" s="39">
        <f t="shared" si="1"/>
        <v>-73.393999999999778</v>
      </c>
    </row>
    <row r="13" spans="1:18" ht="18" customHeight="1" x14ac:dyDescent="0.2">
      <c r="A13" s="16">
        <v>42186</v>
      </c>
      <c r="B13" s="27">
        <v>3895</v>
      </c>
      <c r="C13" s="39">
        <v>266.53800000000001</v>
      </c>
      <c r="D13" s="39">
        <v>244.60300000000001</v>
      </c>
      <c r="E13" s="39">
        <v>21.934999999999999</v>
      </c>
      <c r="F13" s="39">
        <f t="shared" si="0"/>
        <v>33.043999999999812</v>
      </c>
      <c r="G13" s="40">
        <v>3583.11</v>
      </c>
      <c r="H13" s="39">
        <f t="shared" si="1"/>
        <v>54.978999999999814</v>
      </c>
    </row>
    <row r="14" spans="1:18" ht="18" customHeight="1" x14ac:dyDescent="0.2">
      <c r="A14" s="16">
        <v>42217</v>
      </c>
      <c r="B14" s="27">
        <v>3891</v>
      </c>
      <c r="C14" s="39">
        <v>235.685</v>
      </c>
      <c r="D14" s="39">
        <v>235.43099999999998</v>
      </c>
      <c r="E14" s="39">
        <v>0.254</v>
      </c>
      <c r="F14" s="39">
        <f t="shared" si="0"/>
        <v>-160.37700000000004</v>
      </c>
      <c r="G14" s="40">
        <v>3422.9870000000001</v>
      </c>
      <c r="H14" s="39">
        <f t="shared" si="1"/>
        <v>-160.12300000000005</v>
      </c>
    </row>
    <row r="15" spans="1:18" ht="18" customHeight="1" x14ac:dyDescent="0.2">
      <c r="A15" s="16">
        <v>42248</v>
      </c>
      <c r="B15" s="27">
        <v>3894</v>
      </c>
      <c r="C15" s="39">
        <v>222.77199999999999</v>
      </c>
      <c r="D15" s="39">
        <v>214.596</v>
      </c>
      <c r="E15" s="39">
        <v>8.1760000000000002</v>
      </c>
      <c r="F15" s="39">
        <f t="shared" si="0"/>
        <v>-64.337000000000515</v>
      </c>
      <c r="G15" s="40">
        <v>3366.8259999999996</v>
      </c>
      <c r="H15" s="39">
        <f t="shared" si="1"/>
        <v>-56.161000000000513</v>
      </c>
    </row>
    <row r="16" spans="1:18" ht="18" customHeight="1" x14ac:dyDescent="0.2">
      <c r="A16" s="16">
        <v>42278</v>
      </c>
      <c r="B16" s="27">
        <v>3901</v>
      </c>
      <c r="C16" s="39">
        <v>244.80500000000001</v>
      </c>
      <c r="D16" s="39">
        <v>230.429</v>
      </c>
      <c r="E16" s="39">
        <v>14.376000000000005</v>
      </c>
      <c r="F16" s="39">
        <f t="shared" si="0"/>
        <v>132.191</v>
      </c>
      <c r="G16" s="40">
        <v>3513.3929999999996</v>
      </c>
      <c r="H16" s="39">
        <f t="shared" si="1"/>
        <v>146.56700000000001</v>
      </c>
    </row>
    <row r="17" spans="1:8" ht="18" customHeight="1" x14ac:dyDescent="0.2">
      <c r="A17" s="16">
        <v>42309</v>
      </c>
      <c r="B17" s="27">
        <v>3894</v>
      </c>
      <c r="C17" s="39">
        <v>233.80800000000002</v>
      </c>
      <c r="D17" s="39">
        <v>226.977</v>
      </c>
      <c r="E17" s="39">
        <v>6.8310000000000004</v>
      </c>
      <c r="F17" s="39">
        <f t="shared" si="0"/>
        <v>69.447000000000699</v>
      </c>
      <c r="G17" s="40">
        <v>3589.6710000000003</v>
      </c>
      <c r="H17" s="39">
        <f t="shared" si="1"/>
        <v>76.278000000000702</v>
      </c>
    </row>
    <row r="18" spans="1:8" ht="18" customHeight="1" x14ac:dyDescent="0.2">
      <c r="A18" s="36">
        <v>42339</v>
      </c>
      <c r="B18" s="37">
        <v>3878</v>
      </c>
      <c r="C18" s="38">
        <v>274.52499999999998</v>
      </c>
      <c r="D18" s="38">
        <v>258.49299999999999</v>
      </c>
      <c r="E18" s="38">
        <v>16.031999999999982</v>
      </c>
      <c r="F18" s="38">
        <f t="shared" si="0"/>
        <v>-99.502000000000237</v>
      </c>
      <c r="G18" s="41">
        <v>3506.201</v>
      </c>
      <c r="H18" s="38">
        <f t="shared" si="1"/>
        <v>-83.470000000000255</v>
      </c>
    </row>
    <row r="19" spans="1:8" ht="18" customHeight="1" x14ac:dyDescent="0.2">
      <c r="A19" s="16">
        <v>42370</v>
      </c>
      <c r="B19" s="27">
        <v>3877</v>
      </c>
      <c r="C19" s="39">
        <v>232.80500000000001</v>
      </c>
      <c r="D19" s="39">
        <v>253.584</v>
      </c>
      <c r="E19" s="39">
        <v>-20.778999999999996</v>
      </c>
      <c r="F19" s="39">
        <f t="shared" si="0"/>
        <v>-114.42300000000023</v>
      </c>
      <c r="G19" s="40">
        <v>3370.9989999999998</v>
      </c>
      <c r="H19" s="61">
        <f t="shared" si="1"/>
        <v>-135.20200000000023</v>
      </c>
    </row>
    <row r="20" spans="1:8" ht="18" customHeight="1" x14ac:dyDescent="0.2">
      <c r="A20" s="62">
        <v>42401</v>
      </c>
      <c r="B20" s="27">
        <v>3869</v>
      </c>
      <c r="C20" s="39">
        <v>250.80199999999999</v>
      </c>
      <c r="D20" s="39">
        <v>252.185</v>
      </c>
      <c r="E20" s="63">
        <v>-1.383</v>
      </c>
      <c r="F20" s="39">
        <f t="shared" si="0"/>
        <v>-11.131999999999874</v>
      </c>
      <c r="G20" s="64">
        <v>3358.4839999999999</v>
      </c>
      <c r="H20" s="39">
        <f t="shared" si="1"/>
        <v>-12.514999999999873</v>
      </c>
    </row>
    <row r="21" spans="1:8" ht="18" customHeight="1" x14ac:dyDescent="0.2">
      <c r="A21" s="62">
        <v>42430</v>
      </c>
      <c r="B21" s="27">
        <v>3879</v>
      </c>
      <c r="C21" s="39">
        <v>249.29</v>
      </c>
      <c r="D21" s="39">
        <v>242.43800000000002</v>
      </c>
      <c r="E21" s="63">
        <v>6.8520000000000003</v>
      </c>
      <c r="F21" s="39">
        <f>H21-E21</f>
        <v>30.068000000000072</v>
      </c>
      <c r="G21" s="64">
        <v>3395.404</v>
      </c>
      <c r="H21" s="39">
        <f>G21-G20</f>
        <v>36.920000000000073</v>
      </c>
    </row>
    <row r="22" spans="1:8" ht="18" customHeight="1" x14ac:dyDescent="0.2">
      <c r="A22" s="62">
        <v>42461</v>
      </c>
      <c r="B22" s="27">
        <v>3880</v>
      </c>
      <c r="C22" s="39">
        <v>254.99799999999999</v>
      </c>
      <c r="D22" s="39">
        <v>230.49900000000002</v>
      </c>
      <c r="E22" s="63">
        <v>24.498999999999967</v>
      </c>
      <c r="F22" s="39">
        <f>H22-E22</f>
        <v>22.176999999999964</v>
      </c>
      <c r="G22" s="64">
        <v>3442.08</v>
      </c>
      <c r="H22" s="39">
        <f>G22-G21</f>
        <v>46.675999999999931</v>
      </c>
    </row>
    <row r="23" spans="1:8" ht="18" customHeight="1" x14ac:dyDescent="0.2">
      <c r="A23" s="62">
        <v>42491</v>
      </c>
      <c r="B23" s="27">
        <v>3882</v>
      </c>
      <c r="C23" s="39">
        <v>233.12099999999998</v>
      </c>
      <c r="D23" s="39">
        <v>228.52200000000002</v>
      </c>
      <c r="E23" s="63">
        <v>4.5990000000000002</v>
      </c>
      <c r="F23" s="39">
        <f t="shared" ref="F23:F35" si="2">H23-E23</f>
        <v>41.301000000000087</v>
      </c>
      <c r="G23" s="64">
        <v>3487.98</v>
      </c>
      <c r="H23" s="39">
        <f>G23-G22</f>
        <v>45.900000000000091</v>
      </c>
    </row>
    <row r="24" spans="1:8" ht="18" customHeight="1" x14ac:dyDescent="0.2">
      <c r="A24" s="62">
        <v>42522</v>
      </c>
      <c r="B24" s="27">
        <v>3887</v>
      </c>
      <c r="C24" s="39">
        <v>256.56299999999999</v>
      </c>
      <c r="D24" s="39">
        <v>255.51599999999999</v>
      </c>
      <c r="E24" s="63">
        <v>1.046999999999997</v>
      </c>
      <c r="F24" s="39">
        <f t="shared" si="2"/>
        <v>-27.123000000000474</v>
      </c>
      <c r="G24" s="64">
        <v>3461.9039999999995</v>
      </c>
      <c r="H24" s="39">
        <f t="shared" ref="H24:H35" si="3">G24-G23</f>
        <v>-26.076000000000477</v>
      </c>
    </row>
    <row r="25" spans="1:8" ht="18" customHeight="1" x14ac:dyDescent="0.2">
      <c r="A25" s="62">
        <v>42552</v>
      </c>
      <c r="B25" s="27">
        <v>3888</v>
      </c>
      <c r="C25" s="39">
        <v>292.98399999999998</v>
      </c>
      <c r="D25" s="39">
        <v>259.24100000000004</v>
      </c>
      <c r="E25" s="63">
        <v>33.743000000000002</v>
      </c>
      <c r="F25" s="39">
        <f t="shared" si="2"/>
        <v>70.109000000000776</v>
      </c>
      <c r="G25" s="64">
        <v>3565.7560000000003</v>
      </c>
      <c r="H25" s="39">
        <f t="shared" si="3"/>
        <v>103.85200000000077</v>
      </c>
    </row>
    <row r="26" spans="1:8" ht="18" customHeight="1" x14ac:dyDescent="0.2">
      <c r="A26" s="62">
        <v>42583</v>
      </c>
      <c r="B26" s="27">
        <v>3893</v>
      </c>
      <c r="C26" s="39">
        <v>255.59</v>
      </c>
      <c r="D26" s="39">
        <v>236.31399999999999</v>
      </c>
      <c r="E26" s="63">
        <v>19.27600000000001</v>
      </c>
      <c r="F26" s="39">
        <f t="shared" si="2"/>
        <v>17.129999999999939</v>
      </c>
      <c r="G26" s="64">
        <v>3602.1620000000003</v>
      </c>
      <c r="H26" s="39">
        <f t="shared" si="3"/>
        <v>36.405999999999949</v>
      </c>
    </row>
    <row r="27" spans="1:8" ht="18" customHeight="1" x14ac:dyDescent="0.2">
      <c r="A27" s="62">
        <v>42614</v>
      </c>
      <c r="B27" s="27">
        <v>3897</v>
      </c>
      <c r="C27" s="39">
        <v>282.69</v>
      </c>
      <c r="D27" s="39">
        <v>256.82200000000006</v>
      </c>
      <c r="E27" s="63">
        <v>25.867999999999999</v>
      </c>
      <c r="F27" s="39">
        <f t="shared" si="2"/>
        <v>-6.1010000000001732</v>
      </c>
      <c r="G27" s="64">
        <v>3621.9290000000001</v>
      </c>
      <c r="H27" s="39">
        <f t="shared" si="3"/>
        <v>19.766999999999825</v>
      </c>
    </row>
    <row r="28" spans="1:8" ht="18" customHeight="1" x14ac:dyDescent="0.2">
      <c r="A28" s="62">
        <v>42644</v>
      </c>
      <c r="B28" s="27">
        <v>3891</v>
      </c>
      <c r="C28" s="39">
        <v>268.78299999999996</v>
      </c>
      <c r="D28" s="39">
        <v>261.77100000000002</v>
      </c>
      <c r="E28" s="63">
        <v>7.0119999999999996</v>
      </c>
      <c r="F28" s="39">
        <f t="shared" si="2"/>
        <v>-2.4429999999995848</v>
      </c>
      <c r="G28" s="64">
        <v>3626.4980000000005</v>
      </c>
      <c r="H28" s="39">
        <f t="shared" si="3"/>
        <v>4.5690000000004147</v>
      </c>
    </row>
    <row r="29" spans="1:8" ht="18" customHeight="1" x14ac:dyDescent="0.2">
      <c r="A29" s="62">
        <v>42675</v>
      </c>
      <c r="B29" s="27">
        <v>3888</v>
      </c>
      <c r="C29" s="39">
        <v>290.06299999999999</v>
      </c>
      <c r="D29" s="39">
        <v>296.59699999999998</v>
      </c>
      <c r="E29" s="63">
        <v>-6.5339999999999998</v>
      </c>
      <c r="F29" s="39">
        <f t="shared" si="2"/>
        <v>20.664999999999857</v>
      </c>
      <c r="G29" s="64">
        <v>3640.6290000000004</v>
      </c>
      <c r="H29" s="39">
        <f t="shared" si="3"/>
        <v>14.130999999999858</v>
      </c>
    </row>
    <row r="30" spans="1:8" ht="18" customHeight="1" x14ac:dyDescent="0.2">
      <c r="A30" s="36">
        <v>42705</v>
      </c>
      <c r="B30" s="37">
        <v>4144</v>
      </c>
      <c r="C30" s="38">
        <v>306.75500000000005</v>
      </c>
      <c r="D30" s="38">
        <v>301.35199999999998</v>
      </c>
      <c r="E30" s="38">
        <v>5.4029999999999996</v>
      </c>
      <c r="F30" s="38">
        <f t="shared" si="2"/>
        <v>95.297999999999561</v>
      </c>
      <c r="G30" s="41">
        <v>3741.33</v>
      </c>
      <c r="H30" s="38">
        <f t="shared" si="3"/>
        <v>100.70099999999957</v>
      </c>
    </row>
    <row r="31" spans="1:8" ht="18" customHeight="1" x14ac:dyDescent="0.2">
      <c r="A31" s="16">
        <v>42736</v>
      </c>
      <c r="B31" s="27">
        <v>4126</v>
      </c>
      <c r="C31" s="39">
        <v>277.483</v>
      </c>
      <c r="D31" s="39">
        <v>253.77599999999998</v>
      </c>
      <c r="E31" s="39">
        <v>23.707000000000022</v>
      </c>
      <c r="F31" s="39">
        <f t="shared" si="2"/>
        <v>2.3500000000002217</v>
      </c>
      <c r="G31" s="40">
        <v>3767.3870000000002</v>
      </c>
      <c r="H31" s="39">
        <f t="shared" si="3"/>
        <v>26.057000000000244</v>
      </c>
    </row>
    <row r="32" spans="1:8" ht="18" customHeight="1" x14ac:dyDescent="0.2">
      <c r="A32" s="16">
        <v>42767</v>
      </c>
      <c r="B32" s="27">
        <v>4130</v>
      </c>
      <c r="C32" s="39">
        <v>249.58799999999999</v>
      </c>
      <c r="D32" s="39">
        <v>230.08300000000003</v>
      </c>
      <c r="E32" s="39">
        <v>19.504999999999967</v>
      </c>
      <c r="F32" s="39">
        <f t="shared" si="2"/>
        <v>73.424999999999415</v>
      </c>
      <c r="G32" s="40">
        <v>3860.3169999999996</v>
      </c>
      <c r="H32" s="39">
        <f t="shared" si="3"/>
        <v>92.929999999999382</v>
      </c>
    </row>
    <row r="33" spans="1:8" ht="18" customHeight="1" x14ac:dyDescent="0.2">
      <c r="A33" s="16">
        <v>42795</v>
      </c>
      <c r="B33" s="27">
        <v>4139</v>
      </c>
      <c r="C33" s="39">
        <v>305.94499999999999</v>
      </c>
      <c r="D33" s="39">
        <v>274.14100000000002</v>
      </c>
      <c r="E33" s="39">
        <v>31.803999999999974</v>
      </c>
      <c r="F33" s="39">
        <f t="shared" si="2"/>
        <v>13.906000000000972</v>
      </c>
      <c r="G33" s="40">
        <v>3906.0270000000005</v>
      </c>
      <c r="H33" s="39">
        <f t="shared" si="3"/>
        <v>45.710000000000946</v>
      </c>
    </row>
    <row r="34" spans="1:8" ht="18" customHeight="1" x14ac:dyDescent="0.2">
      <c r="A34" s="16">
        <v>42826</v>
      </c>
      <c r="B34" s="27">
        <v>4129</v>
      </c>
      <c r="C34" s="39">
        <v>250.93799999999999</v>
      </c>
      <c r="D34" s="39">
        <v>219.20699999999999</v>
      </c>
      <c r="E34" s="39">
        <v>31.730999999999995</v>
      </c>
      <c r="F34" s="39">
        <f t="shared" si="2"/>
        <v>0.1489999999992051</v>
      </c>
      <c r="G34" s="40">
        <v>3937.9069999999997</v>
      </c>
      <c r="H34" s="39">
        <f t="shared" si="3"/>
        <v>31.8799999999992</v>
      </c>
    </row>
    <row r="35" spans="1:8" ht="18" customHeight="1" x14ac:dyDescent="0.2">
      <c r="A35" s="47">
        <v>42856</v>
      </c>
      <c r="B35" s="48">
        <f>'Stat. détaillée'!F12</f>
        <v>4141</v>
      </c>
      <c r="C35" s="49">
        <f>'Stat. détaillée'!F34</f>
        <v>269.49</v>
      </c>
      <c r="D35" s="49">
        <f>'Stat. détaillée'!F35</f>
        <v>245.48399999999998</v>
      </c>
      <c r="E35" s="39">
        <f>'Stat. détaillée'!F36</f>
        <v>24.006000000000029</v>
      </c>
      <c r="F35" s="39">
        <f t="shared" si="2"/>
        <v>-5.5469999999997412</v>
      </c>
      <c r="G35" s="50">
        <f>'Stat. détaillée'!F22</f>
        <v>3956.366</v>
      </c>
      <c r="H35" s="39">
        <f t="shared" si="3"/>
        <v>18.459000000000287</v>
      </c>
    </row>
    <row r="36" spans="1:8" ht="18" customHeight="1" x14ac:dyDescent="0.2">
      <c r="A36" s="17" t="s">
        <v>31</v>
      </c>
      <c r="C36" s="26"/>
      <c r="D36" s="26"/>
      <c r="E36" s="42"/>
      <c r="F36" s="43"/>
      <c r="G36" s="44"/>
      <c r="H36" s="44"/>
    </row>
    <row r="37" spans="1:8" ht="18" customHeight="1" x14ac:dyDescent="0.2">
      <c r="A37" s="17" t="s">
        <v>19</v>
      </c>
      <c r="E37" s="28"/>
      <c r="F37" s="28"/>
      <c r="G37" s="28"/>
      <c r="H37" s="28"/>
    </row>
    <row r="38" spans="1:8" ht="18" customHeight="1" x14ac:dyDescent="0.2">
      <c r="E38" s="26"/>
      <c r="F38" s="26"/>
    </row>
    <row r="39" spans="1:8" ht="18" customHeight="1" x14ac:dyDescent="0.2"/>
    <row r="40" spans="1:8" ht="18" customHeight="1" x14ac:dyDescent="0.2"/>
    <row r="41" spans="1:8" ht="18" customHeight="1" x14ac:dyDescent="0.2">
      <c r="E41" s="25"/>
      <c r="F41" s="25"/>
    </row>
    <row r="42" spans="1:8" ht="18" customHeight="1" x14ac:dyDescent="0.2">
      <c r="E42" s="25"/>
      <c r="F42" s="25"/>
    </row>
    <row r="43" spans="1:8" ht="18" customHeight="1" x14ac:dyDescent="0.2"/>
    <row r="44" spans="1:8" ht="18" customHeight="1" x14ac:dyDescent="0.2"/>
    <row r="45" spans="1:8" ht="18" customHeight="1" x14ac:dyDescent="0.2"/>
    <row r="46" spans="1:8" ht="18" customHeight="1" x14ac:dyDescent="0.2"/>
    <row r="47" spans="1:8" ht="18" customHeight="1" x14ac:dyDescent="0.2"/>
    <row r="48" spans="1: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</sheetData>
  <phoneticPr fontId="7" type="noConversion"/>
  <printOptions horizontalCentered="1"/>
  <pageMargins left="0.47244094488188981" right="0.39370078740157483" top="0.62992125984251968" bottom="0.5511811023622047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"/>
  <sheetViews>
    <sheetView tabSelected="1" workbookViewId="0"/>
  </sheetViews>
  <sheetFormatPr defaultRowHeight="12.75" x14ac:dyDescent="0.2"/>
  <cols>
    <col min="1" max="1" width="16.7109375" customWidth="1"/>
    <col min="2" max="4" width="10.7109375" customWidth="1"/>
    <col min="5" max="5" width="12" bestFit="1" customWidth="1"/>
    <col min="6" max="6" width="15" customWidth="1"/>
    <col min="7" max="7" width="8.28515625" customWidth="1"/>
    <col min="8" max="8" width="5.28515625" customWidth="1"/>
    <col min="9" max="9" width="14.7109375" bestFit="1" customWidth="1"/>
    <col min="10" max="10" width="14.7109375" customWidth="1"/>
    <col min="11" max="11" width="15" customWidth="1"/>
    <col min="12" max="12" width="17" customWidth="1"/>
  </cols>
  <sheetData>
    <row r="1" spans="1:8" ht="19.5" x14ac:dyDescent="0.2">
      <c r="A1" s="11" t="s">
        <v>0</v>
      </c>
      <c r="B1" s="1"/>
      <c r="C1" s="1"/>
      <c r="D1" s="1"/>
      <c r="E1" s="1"/>
      <c r="F1" s="1"/>
      <c r="G1" s="1"/>
      <c r="H1" s="22"/>
    </row>
    <row r="2" spans="1:8" ht="20.25" thickBot="1" x14ac:dyDescent="0.25">
      <c r="A2" s="30">
        <f>'Evolution générale'!A2</f>
        <v>42856</v>
      </c>
      <c r="B2" s="2"/>
      <c r="C2" s="2"/>
      <c r="D2" s="2"/>
      <c r="E2" s="2"/>
      <c r="F2" s="2"/>
      <c r="G2" s="2"/>
      <c r="H2" s="23"/>
    </row>
    <row r="5" spans="1:8" ht="15.75" x14ac:dyDescent="0.25">
      <c r="A5" s="5" t="s">
        <v>7</v>
      </c>
    </row>
    <row r="7" spans="1:8" ht="30" customHeight="1" x14ac:dyDescent="0.2">
      <c r="A7" s="65"/>
      <c r="B7" s="66" t="s">
        <v>8</v>
      </c>
      <c r="C7" s="66" t="s">
        <v>9</v>
      </c>
      <c r="D7" s="67" t="s">
        <v>29</v>
      </c>
      <c r="E7" s="66" t="s">
        <v>30</v>
      </c>
      <c r="F7" s="68" t="s">
        <v>10</v>
      </c>
    </row>
    <row r="8" spans="1:8" ht="18" customHeight="1" x14ac:dyDescent="0.2">
      <c r="A8" s="3" t="s">
        <v>28</v>
      </c>
      <c r="B8" s="7">
        <v>1019</v>
      </c>
      <c r="C8" s="7">
        <v>876</v>
      </c>
      <c r="D8" s="7">
        <v>0</v>
      </c>
      <c r="E8" s="7">
        <v>0</v>
      </c>
      <c r="F8" s="7">
        <f>B8+C8+D8+E8</f>
        <v>1895</v>
      </c>
    </row>
    <row r="9" spans="1:8" ht="18" customHeight="1" x14ac:dyDescent="0.2">
      <c r="A9" s="3" t="s">
        <v>27</v>
      </c>
      <c r="B9" s="7">
        <v>172</v>
      </c>
      <c r="C9" s="7">
        <v>167</v>
      </c>
      <c r="D9" s="7">
        <v>3</v>
      </c>
      <c r="E9" s="7">
        <v>0</v>
      </c>
      <c r="F9" s="7">
        <f t="shared" ref="F9:F11" si="0">B9+C9+D9+E9</f>
        <v>342</v>
      </c>
    </row>
    <row r="10" spans="1:8" ht="18" customHeight="1" x14ac:dyDescent="0.2">
      <c r="A10" s="3" t="s">
        <v>25</v>
      </c>
      <c r="B10" s="7">
        <v>388</v>
      </c>
      <c r="C10" s="7">
        <v>1189</v>
      </c>
      <c r="D10" s="7">
        <v>43</v>
      </c>
      <c r="E10" s="7">
        <v>0</v>
      </c>
      <c r="F10" s="7">
        <f t="shared" si="0"/>
        <v>1620</v>
      </c>
    </row>
    <row r="11" spans="1:8" ht="18" customHeight="1" x14ac:dyDescent="0.2">
      <c r="A11" s="3" t="s">
        <v>30</v>
      </c>
      <c r="B11" s="7">
        <v>0</v>
      </c>
      <c r="C11" s="7">
        <v>0</v>
      </c>
      <c r="D11" s="7">
        <v>0</v>
      </c>
      <c r="E11" s="7">
        <v>284</v>
      </c>
      <c r="F11" s="7">
        <f t="shared" si="0"/>
        <v>284</v>
      </c>
    </row>
    <row r="12" spans="1:8" ht="18" customHeight="1" x14ac:dyDescent="0.2">
      <c r="A12" s="4" t="s">
        <v>10</v>
      </c>
      <c r="B12" s="7">
        <f>SUM(B8:B11)</f>
        <v>1579</v>
      </c>
      <c r="C12" s="7">
        <f t="shared" ref="C12:E12" si="1">SUM(C8:C11)</f>
        <v>2232</v>
      </c>
      <c r="D12" s="7">
        <f t="shared" si="1"/>
        <v>46</v>
      </c>
      <c r="E12" s="7">
        <f t="shared" si="1"/>
        <v>284</v>
      </c>
      <c r="F12" s="6">
        <f>SUM(F8:F11)</f>
        <v>4141</v>
      </c>
    </row>
    <row r="15" spans="1:8" ht="15.75" x14ac:dyDescent="0.25">
      <c r="A15" s="10" t="s">
        <v>21</v>
      </c>
    </row>
    <row r="17" spans="1:7" ht="30" customHeight="1" x14ac:dyDescent="0.2">
      <c r="A17" s="65"/>
      <c r="B17" s="66" t="s">
        <v>8</v>
      </c>
      <c r="C17" s="66" t="s">
        <v>9</v>
      </c>
      <c r="D17" s="67" t="s">
        <v>29</v>
      </c>
      <c r="E17" s="66" t="s">
        <v>30</v>
      </c>
      <c r="F17" s="68" t="s">
        <v>10</v>
      </c>
    </row>
    <row r="18" spans="1:7" ht="18" customHeight="1" x14ac:dyDescent="0.2">
      <c r="A18" s="3" t="s">
        <v>28</v>
      </c>
      <c r="B18" s="54">
        <v>632.69799999999998</v>
      </c>
      <c r="C18" s="54">
        <v>2665.105</v>
      </c>
      <c r="D18" s="54">
        <v>0</v>
      </c>
      <c r="E18" s="54">
        <v>0</v>
      </c>
      <c r="F18" s="34">
        <f>SUM(B18:E18)</f>
        <v>3297.8029999999999</v>
      </c>
    </row>
    <row r="19" spans="1:7" ht="18" customHeight="1" x14ac:dyDescent="0.2">
      <c r="A19" s="3" t="s">
        <v>27</v>
      </c>
      <c r="B19" s="54">
        <v>58.35</v>
      </c>
      <c r="C19" s="54">
        <v>103.947</v>
      </c>
      <c r="D19" s="54">
        <v>0.51600000000000001</v>
      </c>
      <c r="E19" s="54">
        <v>0</v>
      </c>
      <c r="F19" s="34">
        <f t="shared" ref="F19:F21" si="2">SUM(B19:E19)</f>
        <v>162.81299999999999</v>
      </c>
    </row>
    <row r="20" spans="1:7" ht="18" customHeight="1" x14ac:dyDescent="0.2">
      <c r="A20" s="3" t="s">
        <v>25</v>
      </c>
      <c r="B20" s="54">
        <v>166.19900000000001</v>
      </c>
      <c r="C20" s="54">
        <v>263.30900000000003</v>
      </c>
      <c r="D20" s="54">
        <v>23.818000000000001</v>
      </c>
      <c r="E20" s="54">
        <v>0</v>
      </c>
      <c r="F20" s="34">
        <f t="shared" si="2"/>
        <v>453.32600000000002</v>
      </c>
    </row>
    <row r="21" spans="1:7" ht="18" customHeight="1" x14ac:dyDescent="0.2">
      <c r="A21" s="3" t="s">
        <v>30</v>
      </c>
      <c r="B21" s="54">
        <v>0</v>
      </c>
      <c r="C21" s="54">
        <v>0</v>
      </c>
      <c r="D21" s="54">
        <v>0</v>
      </c>
      <c r="E21" s="54">
        <v>42.423999999999999</v>
      </c>
      <c r="F21" s="34">
        <f t="shared" si="2"/>
        <v>42.423999999999999</v>
      </c>
    </row>
    <row r="22" spans="1:7" ht="16.5" customHeight="1" x14ac:dyDescent="0.2">
      <c r="A22" s="4" t="s">
        <v>10</v>
      </c>
      <c r="B22" s="34">
        <f>SUM(B18:B21)</f>
        <v>857.24700000000007</v>
      </c>
      <c r="C22" s="34">
        <f>SUM(C18:C21)</f>
        <v>3032.3610000000003</v>
      </c>
      <c r="D22" s="34">
        <f>SUM(D18:D21)</f>
        <v>24.334000000000003</v>
      </c>
      <c r="E22" s="34">
        <f>SUM(E18:E21)</f>
        <v>42.423999999999999</v>
      </c>
      <c r="F22" s="45">
        <f>SUM(F18:F21)</f>
        <v>3956.366</v>
      </c>
    </row>
    <row r="25" spans="1:7" ht="15.75" x14ac:dyDescent="0.25">
      <c r="A25" s="5" t="s">
        <v>23</v>
      </c>
    </row>
    <row r="27" spans="1:7" ht="51" x14ac:dyDescent="0.2">
      <c r="A27" s="8" t="s">
        <v>11</v>
      </c>
      <c r="B27" s="9" t="s">
        <v>12</v>
      </c>
      <c r="C27" s="9" t="s">
        <v>13</v>
      </c>
      <c r="D27" s="9" t="s">
        <v>14</v>
      </c>
      <c r="E27" s="9" t="s">
        <v>15</v>
      </c>
      <c r="F27" s="8" t="s">
        <v>16</v>
      </c>
    </row>
    <row r="28" spans="1:7" ht="18" customHeight="1" x14ac:dyDescent="0.2">
      <c r="A28" s="51">
        <f>+F12</f>
        <v>4141</v>
      </c>
      <c r="B28" s="52">
        <v>2651</v>
      </c>
      <c r="C28" s="52">
        <v>1491</v>
      </c>
      <c r="D28" s="52">
        <v>13166</v>
      </c>
      <c r="E28" s="53">
        <v>14657</v>
      </c>
      <c r="F28" s="60">
        <v>3640.3270000000002</v>
      </c>
      <c r="G28" s="25"/>
    </row>
    <row r="29" spans="1:7" ht="18" customHeight="1" x14ac:dyDescent="0.2">
      <c r="A29" s="72"/>
      <c r="B29" s="73"/>
      <c r="C29" s="73"/>
      <c r="D29" s="73"/>
      <c r="E29" s="74"/>
      <c r="F29" s="75"/>
      <c r="G29" s="25"/>
    </row>
    <row r="30" spans="1:7" x14ac:dyDescent="0.2">
      <c r="A30" s="46"/>
      <c r="F30" s="29"/>
    </row>
    <row r="31" spans="1:7" ht="15.75" x14ac:dyDescent="0.25">
      <c r="A31" s="10" t="s">
        <v>22</v>
      </c>
    </row>
    <row r="33" spans="1:12" ht="30" customHeight="1" x14ac:dyDescent="0.2">
      <c r="A33" s="69"/>
      <c r="B33" s="66" t="s">
        <v>8</v>
      </c>
      <c r="C33" s="66" t="s">
        <v>9</v>
      </c>
      <c r="D33" s="67" t="s">
        <v>29</v>
      </c>
      <c r="E33" s="66" t="s">
        <v>30</v>
      </c>
      <c r="F33" s="68" t="s">
        <v>10</v>
      </c>
    </row>
    <row r="34" spans="1:12" ht="18" customHeight="1" x14ac:dyDescent="0.2">
      <c r="A34" s="70" t="s">
        <v>2</v>
      </c>
      <c r="B34" s="54">
        <v>34.226999999999997</v>
      </c>
      <c r="C34" s="54">
        <v>234.96799999999999</v>
      </c>
      <c r="D34" s="54">
        <v>0.26400000000000001</v>
      </c>
      <c r="E34" s="54">
        <v>3.1E-2</v>
      </c>
      <c r="F34" s="54">
        <f>SUM(B34:E34)</f>
        <v>269.49</v>
      </c>
    </row>
    <row r="35" spans="1:12" ht="18" customHeight="1" x14ac:dyDescent="0.2">
      <c r="A35" s="70" t="s">
        <v>17</v>
      </c>
      <c r="B35" s="54">
        <v>32.994999999999997</v>
      </c>
      <c r="C35" s="54">
        <v>212.37899999999999</v>
      </c>
      <c r="D35" s="54">
        <v>0.106</v>
      </c>
      <c r="E35" s="54">
        <v>4.0000000000000001E-3</v>
      </c>
      <c r="F35" s="54">
        <f>SUM(B35:E35)</f>
        <v>245.48399999999998</v>
      </c>
    </row>
    <row r="36" spans="1:12" ht="18" customHeight="1" x14ac:dyDescent="0.2">
      <c r="A36" s="71" t="s">
        <v>18</v>
      </c>
      <c r="B36" s="54">
        <f>B34-B35</f>
        <v>1.2319999999999993</v>
      </c>
      <c r="C36" s="54">
        <f>C34-C35</f>
        <v>22.588999999999999</v>
      </c>
      <c r="D36" s="54">
        <f>D34-D35</f>
        <v>0.15800000000000003</v>
      </c>
      <c r="E36" s="54">
        <f>E34-E35</f>
        <v>2.7E-2</v>
      </c>
      <c r="F36" s="55">
        <f>F34-F35</f>
        <v>24.006000000000029</v>
      </c>
    </row>
    <row r="37" spans="1:12" ht="12.75" customHeight="1" x14ac:dyDescent="0.2">
      <c r="A37" s="17" t="s">
        <v>19</v>
      </c>
    </row>
    <row r="39" spans="1:12" ht="15.75" x14ac:dyDescent="0.25">
      <c r="A39" s="10" t="s">
        <v>24</v>
      </c>
    </row>
    <row r="41" spans="1:12" ht="30" customHeight="1" x14ac:dyDescent="0.2">
      <c r="A41" s="69"/>
      <c r="B41" s="66" t="s">
        <v>8</v>
      </c>
      <c r="C41" s="66" t="s">
        <v>9</v>
      </c>
      <c r="D41" s="67" t="s">
        <v>29</v>
      </c>
      <c r="E41" s="66" t="s">
        <v>30</v>
      </c>
      <c r="F41" s="68" t="s">
        <v>10</v>
      </c>
      <c r="J41" s="29"/>
      <c r="K41" s="29"/>
      <c r="L41" s="25"/>
    </row>
    <row r="42" spans="1:12" ht="18" customHeight="1" x14ac:dyDescent="0.2">
      <c r="A42" s="70" t="s">
        <v>26</v>
      </c>
      <c r="B42" s="54">
        <v>0.76400000000000001</v>
      </c>
      <c r="C42" s="54">
        <v>1.321</v>
      </c>
      <c r="D42" s="54">
        <v>1.0999999999999999E-2</v>
      </c>
      <c r="E42" s="54">
        <v>4.9000000000000002E-2</v>
      </c>
      <c r="F42" s="55">
        <f>SUM(B42:E42)</f>
        <v>2.145</v>
      </c>
      <c r="K42" s="25"/>
      <c r="L42" s="25"/>
    </row>
    <row r="43" spans="1:12" x14ac:dyDescent="0.2">
      <c r="K43" s="25"/>
    </row>
    <row r="44" spans="1:12" x14ac:dyDescent="0.2">
      <c r="K44" s="25"/>
    </row>
    <row r="54" spans="9:9" x14ac:dyDescent="0.2">
      <c r="I54" s="24"/>
    </row>
  </sheetData>
  <phoneticPr fontId="7" type="noConversion"/>
  <pageMargins left="0.52" right="0.75" top="0.65" bottom="0.56000000000000005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ARENDT-HYARDIN</dc:creator>
  <cp:lastModifiedBy>Claude KRIER</cp:lastModifiedBy>
  <cp:lastPrinted>2017-06-29T08:29:48Z</cp:lastPrinted>
  <dcterms:created xsi:type="dcterms:W3CDTF">1997-03-26T15:07:49Z</dcterms:created>
  <dcterms:modified xsi:type="dcterms:W3CDTF">2017-07-18T06:33:14Z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DocODMAId">
    <vt:lpwstr/>
  </property>
</Properties>
</file>